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'Položky'!$A$1:$K$54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<sst xmlns="http://schemas.openxmlformats.org/spreadsheetml/2006/main" count="214" uniqueCount="151">
  <si>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</si>
  <si>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</si>
  <si>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</si>
  <si>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</si>
  <si>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</si>
  <si>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</si>
  <si>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</si>
  <si>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</si>
  <si>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</si>
  <si>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</si>
  <si>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</si>
  <si>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</si>
  <si>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</si>
  <si>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</si>
  <si>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</si>
  <si>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</si>
  <si>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</si>
  <si>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</si>
  <si>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</si>
  <si>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</si>
  <si>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</si>
  <si>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</si>
  <si>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</si>
  <si>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</si>
  <si>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</si>
  <si>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</si>
  <si>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</si>
  <si>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</si>
  <si>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</si>
  <si>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</si>
  <si>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</si>
  <si>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</si>
  <si>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</si>
  <si>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</si>
  <si>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</si>
  <si>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</si>
  <si>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</si>
  <si>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</si>
  <si>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</si>
  <si>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</si>
  <si>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</si>
  <si>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</si>
  <si>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</si>
  <si>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</si>
  <si>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</si>
  <si>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</si>
  <si>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</si>
  <si>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</si>
  <si>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</si>
  <si>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</si>
  <si>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</si>
  <si>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</si>
  <si>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</si>
  <si>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</si>
  <si>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</si>
  <si>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</si>
  <si>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</si>
  <si>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</si>
  <si>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</si>
  <si>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</si>
  <si>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</si>
  <si>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</si>
  <si>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</si>
  <si>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</si>
  <si>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</si>
  <si>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</si>
  <si>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</si>
  <si>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</si>
  <si>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</si>
  <si>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</si>
  <si>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</si>
  <si>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</si>
  <si>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Celkem za</t>
  </si>
  <si>
    <t>Budyně n.O., Mírové náměstí - přechody</t>
  </si>
  <si>
    <t>Přechody, úprava chodníků</t>
  </si>
  <si>
    <t>122 10-0010.RAB</t>
  </si>
  <si>
    <t>Odkopávky nezapažené v hornině 1-4 naložení, odvoz 5 km, uložení</t>
  </si>
  <si>
    <t>m3</t>
  </si>
  <si>
    <t>72*0,5*0,3</t>
  </si>
  <si>
    <t>181 05-0010.RA0</t>
  </si>
  <si>
    <t>Terénní modelace</t>
  </si>
  <si>
    <t>m2</t>
  </si>
  <si>
    <t>182 30-0010.RAB</t>
  </si>
  <si>
    <t>Rozprostření ornice ve svahu tloušťka 15 cm dovoz ornice ze vzdálenosti 1km, osetí trávou</t>
  </si>
  <si>
    <t>72*1</t>
  </si>
  <si>
    <t>113 10-6111.R00</t>
  </si>
  <si>
    <t>Rozebrání dlažeb z mozaiky</t>
  </si>
  <si>
    <t>71,2</t>
  </si>
  <si>
    <t>113 20-2111.R00</t>
  </si>
  <si>
    <t>Vytrhání obrub z krajníků nebo obrubníků stojatých</t>
  </si>
  <si>
    <t>m</t>
  </si>
  <si>
    <t>5,2+5+12+71</t>
  </si>
  <si>
    <t>113 10-7111.R00</t>
  </si>
  <si>
    <t>Odstranění podkladu pl. 200 m2,kam.těžené tl.10 cm</t>
  </si>
  <si>
    <t>5</t>
  </si>
  <si>
    <t>Komunikace</t>
  </si>
  <si>
    <t>596 40-0010.RA0</t>
  </si>
  <si>
    <t>Plocha z dlažby umělý polymer.kámen reliéfní béžová barva, vč.podkladu</t>
  </si>
  <si>
    <t>71,2-8-23</t>
  </si>
  <si>
    <t>91</t>
  </si>
  <si>
    <t>Doplňující práce na komunikaci</t>
  </si>
  <si>
    <t>919 73-5112.R00</t>
  </si>
  <si>
    <t>Řezání stávajícího živičného krytu tl. 5 - 10 cm</t>
  </si>
  <si>
    <t>914 00-1112.R00</t>
  </si>
  <si>
    <t>Montáž svislých dopr.značek v rámu na ocel.konstr. vč.dodání</t>
  </si>
  <si>
    <t>kus</t>
  </si>
  <si>
    <t>915 72-1112.R00</t>
  </si>
  <si>
    <t>Vodorovné značení silnovrstvé stopčar,zeber atd.</t>
  </si>
  <si>
    <t>(2*6,6*3*0,5)</t>
  </si>
  <si>
    <t>917 86-2111.R00</t>
  </si>
  <si>
    <t>Osazení stojat. obrub. s opěrou,lože z B 12,5</t>
  </si>
  <si>
    <t>917 16-1111.R00</t>
  </si>
  <si>
    <t>Osazení lež. obrub.kamen. s opěrou, lože z BP 12,5</t>
  </si>
  <si>
    <t>583-80303</t>
  </si>
  <si>
    <t>Obrubník kamenný přímý OP1  32x24 cm</t>
  </si>
  <si>
    <t>583-80373</t>
  </si>
  <si>
    <t>Obrubník kamenný přímý OP6 15x25 cm</t>
  </si>
  <si>
    <t>97</t>
  </si>
  <si>
    <t>Bourání komunikací</t>
  </si>
  <si>
    <t>979 08-7213.R00</t>
  </si>
  <si>
    <t>Nakládání vybouraných hmot na dopravní prostředky</t>
  </si>
  <si>
    <t>t</t>
  </si>
  <si>
    <t>979 08-4215.R00</t>
  </si>
  <si>
    <t>Vodorovná doprava vybour. hmot po suchu do 3 km</t>
  </si>
  <si>
    <t>979 09-3111.R00</t>
  </si>
  <si>
    <t>Uložení suti na skládku bez zhutnění</t>
  </si>
  <si>
    <t>979 991</t>
  </si>
  <si>
    <t>Poplatek za skládku</t>
  </si>
  <si>
    <t>99</t>
  </si>
  <si>
    <t>Staveništní přesun hmot</t>
  </si>
  <si>
    <t>998 22-3011.R00</t>
  </si>
  <si>
    <t>Přesun hmot, pozemní komunikace, kryt dlážděný</t>
  </si>
  <si>
    <t>0,00216+22,69491+30,60674</t>
  </si>
  <si>
    <t>772</t>
  </si>
  <si>
    <t>Kamenné  dlažby</t>
  </si>
  <si>
    <t>772 50-1160.R00</t>
  </si>
  <si>
    <t>Dlažba z kamene,pravoúhlých desek,prostá tl.6-7 cm</t>
  </si>
  <si>
    <t>583-82145</t>
  </si>
  <si>
    <t>Deska obklad.smirkovaná tl.5 do 0,24 m2 čedič</t>
  </si>
  <si>
    <t>22,85*1,05</t>
  </si>
  <si>
    <t>998 77-2101.R00</t>
  </si>
  <si>
    <t>Přesun hmot pro dlažby z kamene, výšky do 6 m</t>
  </si>
  <si>
    <t>M21</t>
  </si>
  <si>
    <t>Elektromontáže</t>
  </si>
  <si>
    <t>210 50-0020.RAA</t>
  </si>
  <si>
    <t>Venkovní osvětlení stožár uliční oc.v 7m s kabel převěsem ze stáv VO</t>
  </si>
  <si>
    <t>Kompletační činnost</t>
  </si>
  <si>
    <t>ZS</t>
  </si>
  <si>
    <t>rezerva</t>
  </si>
  <si>
    <t>Projektová kancelář Štěpánek a spol.,s.r.o.</t>
  </si>
  <si>
    <t>Město Budyně nad Ohří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</si>
</sst>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4" fontId="31" fillId="0" borderId="61" xfId="46" applyNumberFormat="1" applyFont="1" applyFill="1" applyBorder="1" applyAlignment="1">
      <alignment horizontal="right" wrapText="1"/>
      <protection/>
    </xf>
    <xf numFmtId="0" fontId="31" fillId="0" borderId="61" xfId="46" applyFont="1" applyFill="1" applyBorder="1" applyAlignment="1">
      <alignment horizontal="left" wrapText="1"/>
      <protection/>
    </xf>
    <xf numFmtId="0" fontId="31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30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23">
      <selection activeCell="C33" sqref="C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74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73</v>
      </c>
      <c r="D6" s="11"/>
      <c r="E6" s="11"/>
      <c r="F6" s="19"/>
      <c r="G6" s="13"/>
    </row>
    <row r="7" spans="1:9" ht="12.75">
      <c r="A7" s="14" t="s">
        <v>8</v>
      </c>
      <c r="B7" s="16"/>
      <c r="C7" s="183"/>
      <c r="D7" s="184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3" t="s">
        <v>150</v>
      </c>
      <c r="D8" s="184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5" t="s">
        <v>149</v>
      </c>
      <c r="F11" s="186"/>
      <c r="G11" s="187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Rekapitulace!A19</f>
        <v>Kompletační činnost</v>
      </c>
      <c r="E14" s="45"/>
      <c r="F14" s="46"/>
      <c r="G14" s="43">
        <f>Rekapitulace!I19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 t="str">
        <f>Rekapitulace!A20</f>
        <v>ZS</v>
      </c>
      <c r="E15" s="47"/>
      <c r="F15" s="48"/>
      <c r="G15" s="43">
        <f>Rekapitulace!I20</f>
        <v>0</v>
      </c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 t="str">
        <f>Rekapitulace!A21</f>
        <v>rezerva</v>
      </c>
      <c r="E16" s="47"/>
      <c r="F16" s="48"/>
      <c r="G16" s="43">
        <f>Rekapitulace!I21</f>
        <v>0</v>
      </c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68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68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68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68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68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68"/>
      <c r="B43" s="182"/>
      <c r="C43" s="182"/>
      <c r="D43" s="182"/>
      <c r="E43" s="182"/>
      <c r="F43" s="182"/>
      <c r="G43" s="182"/>
      <c r="H43" t="s">
        <v>4</v>
      </c>
    </row>
    <row r="44" spans="1:8" ht="12.75">
      <c r="A44" s="68"/>
      <c r="B44" s="182"/>
      <c r="C44" s="182"/>
      <c r="D44" s="182"/>
      <c r="E44" s="182"/>
      <c r="F44" s="182"/>
      <c r="G44" s="182"/>
      <c r="H44" t="s">
        <v>4</v>
      </c>
    </row>
    <row r="45" spans="1:8" ht="12.75">
      <c r="A45" s="68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69" t="str">
        <f>CONCATENATE(cislostavby," ",nazevstavby)</f>
        <v> Budyně n.O., Mírové náměstí - přechody</v>
      </c>
      <c r="D1" s="70"/>
      <c r="E1" s="71"/>
      <c r="F1" s="70"/>
      <c r="G1" s="72"/>
      <c r="H1" s="73"/>
      <c r="I1" s="74"/>
    </row>
    <row r="2" spans="1:9" ht="13.5" thickBot="1">
      <c r="A2" s="192" t="s">
        <v>1</v>
      </c>
      <c r="B2" s="193"/>
      <c r="C2" s="75" t="str">
        <f>CONCATENATE(cisloobjektu," ",nazevobjektu)</f>
        <v> Přechody, úprava chodníků</v>
      </c>
      <c r="D2" s="76"/>
      <c r="E2" s="77"/>
      <c r="F2" s="76"/>
      <c r="G2" s="194"/>
      <c r="H2" s="194"/>
      <c r="I2" s="195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Položky!BC19</f>
        <v>0</v>
      </c>
      <c r="F7" s="179">
        <f>Položky!BD19</f>
        <v>0</v>
      </c>
      <c r="G7" s="179">
        <f>Položky!BE19</f>
        <v>0</v>
      </c>
      <c r="H7" s="179">
        <f>Položky!BF19</f>
        <v>0</v>
      </c>
      <c r="I7" s="180">
        <f>Položky!BG19</f>
        <v>0</v>
      </c>
    </row>
    <row r="8" spans="1:9" s="30" customFormat="1" ht="12.75">
      <c r="A8" s="177" t="str">
        <f>Položky!B20</f>
        <v>5</v>
      </c>
      <c r="B8" s="85" t="str">
        <f>Položky!C20</f>
        <v>Komunikace</v>
      </c>
      <c r="C8" s="86"/>
      <c r="D8" s="87"/>
      <c r="E8" s="178">
        <f>Položky!BC24</f>
        <v>0</v>
      </c>
      <c r="F8" s="179">
        <f>Položky!BD24</f>
        <v>0</v>
      </c>
      <c r="G8" s="179">
        <f>Položky!BE24</f>
        <v>0</v>
      </c>
      <c r="H8" s="179">
        <f>Položky!BF24</f>
        <v>0</v>
      </c>
      <c r="I8" s="180">
        <f>Položky!BG24</f>
        <v>0</v>
      </c>
    </row>
    <row r="9" spans="1:9" s="30" customFormat="1" ht="12.75">
      <c r="A9" s="177" t="str">
        <f>Položky!B25</f>
        <v>91</v>
      </c>
      <c r="B9" s="85" t="str">
        <f>Položky!C25</f>
        <v>Doplňující práce na komunikaci</v>
      </c>
      <c r="C9" s="86"/>
      <c r="D9" s="87"/>
      <c r="E9" s="178">
        <f>Položky!BC35</f>
        <v>0</v>
      </c>
      <c r="F9" s="179">
        <f>Položky!BD35</f>
        <v>0</v>
      </c>
      <c r="G9" s="179">
        <f>Položky!BE35</f>
        <v>0</v>
      </c>
      <c r="H9" s="179">
        <f>Položky!BF35</f>
        <v>0</v>
      </c>
      <c r="I9" s="180">
        <f>Položky!BG35</f>
        <v>0</v>
      </c>
    </row>
    <row r="10" spans="1:9" s="30" customFormat="1" ht="12.75">
      <c r="A10" s="177" t="str">
        <f>Položky!B36</f>
        <v>97</v>
      </c>
      <c r="B10" s="85" t="str">
        <f>Položky!C36</f>
        <v>Bourání komunikací</v>
      </c>
      <c r="C10" s="86"/>
      <c r="D10" s="87"/>
      <c r="E10" s="178">
        <f>Položky!BC41</f>
        <v>0</v>
      </c>
      <c r="F10" s="179">
        <f>Položky!BD41</f>
        <v>0</v>
      </c>
      <c r="G10" s="179">
        <f>Položky!BE41</f>
        <v>0</v>
      </c>
      <c r="H10" s="179">
        <f>Položky!BF41</f>
        <v>0</v>
      </c>
      <c r="I10" s="180">
        <f>Položky!BG41</f>
        <v>0</v>
      </c>
    </row>
    <row r="11" spans="1:9" s="30" customFormat="1" ht="12.75">
      <c r="A11" s="177" t="str">
        <f>Položky!B42</f>
        <v>99</v>
      </c>
      <c r="B11" s="85" t="str">
        <f>Položky!C42</f>
        <v>Staveništní přesun hmot</v>
      </c>
      <c r="C11" s="86"/>
      <c r="D11" s="87"/>
      <c r="E11" s="178">
        <f>Položky!BC45</f>
        <v>0</v>
      </c>
      <c r="F11" s="179">
        <f>Položky!BD45</f>
        <v>0</v>
      </c>
      <c r="G11" s="179">
        <f>Položky!BE45</f>
        <v>0</v>
      </c>
      <c r="H11" s="179">
        <f>Položky!BF45</f>
        <v>0</v>
      </c>
      <c r="I11" s="180">
        <f>Položky!BG45</f>
        <v>0</v>
      </c>
    </row>
    <row r="12" spans="1:9" s="30" customFormat="1" ht="12.75">
      <c r="A12" s="177" t="str">
        <f>Položky!B46</f>
        <v>772</v>
      </c>
      <c r="B12" s="85" t="str">
        <f>Položky!C46</f>
        <v>Kamenné  dlažby</v>
      </c>
      <c r="C12" s="86"/>
      <c r="D12" s="87"/>
      <c r="E12" s="178">
        <f>Položky!BC51</f>
        <v>0</v>
      </c>
      <c r="F12" s="179">
        <f>Položky!BD51</f>
        <v>0</v>
      </c>
      <c r="G12" s="179">
        <f>Položky!BE51</f>
        <v>0</v>
      </c>
      <c r="H12" s="179">
        <f>Položky!BF51</f>
        <v>0</v>
      </c>
      <c r="I12" s="180">
        <f>Položky!BG51</f>
        <v>0</v>
      </c>
    </row>
    <row r="13" spans="1:9" s="30" customFormat="1" ht="13.5" thickBot="1">
      <c r="A13" s="177" t="str">
        <f>Položky!B52</f>
        <v>M21</v>
      </c>
      <c r="B13" s="85" t="str">
        <f>Položky!C52</f>
        <v>Elektromontáže</v>
      </c>
      <c r="C13" s="86"/>
      <c r="D13" s="87"/>
      <c r="E13" s="178">
        <f>Položky!BC54</f>
        <v>0</v>
      </c>
      <c r="F13" s="179">
        <f>Položky!BD54</f>
        <v>0</v>
      </c>
      <c r="G13" s="179">
        <f>Položky!BE54</f>
        <v>0</v>
      </c>
      <c r="H13" s="179">
        <f>Položky!BF54</f>
        <v>0</v>
      </c>
      <c r="I13" s="180">
        <f>Položky!BG54</f>
        <v>0</v>
      </c>
    </row>
    <row r="14" spans="1:9" s="93" customFormat="1" ht="13.5" thickBot="1">
      <c r="A14" s="88"/>
      <c r="B14" s="80" t="s">
        <v>50</v>
      </c>
      <c r="C14" s="80"/>
      <c r="D14" s="89"/>
      <c r="E14" s="90">
        <f>SUM(E7:E13)</f>
        <v>0</v>
      </c>
      <c r="F14" s="91">
        <f>SUM(F7:F13)</f>
        <v>0</v>
      </c>
      <c r="G14" s="91">
        <f>SUM(G7:G13)</f>
        <v>0</v>
      </c>
      <c r="H14" s="91">
        <f>SUM(H7:H13)</f>
        <v>0</v>
      </c>
      <c r="I14" s="92">
        <f>SUM(I7:I13)</f>
        <v>0</v>
      </c>
    </row>
    <row r="15" spans="1:9" ht="12.75">
      <c r="A15" s="86"/>
      <c r="B15" s="86"/>
      <c r="C15" s="86"/>
      <c r="D15" s="86"/>
      <c r="E15" s="86"/>
      <c r="F15" s="86"/>
      <c r="G15" s="86"/>
      <c r="H15" s="86"/>
      <c r="I15" s="86"/>
    </row>
    <row r="16" spans="1:57" ht="19.5" customHeight="1">
      <c r="A16" s="94" t="s">
        <v>51</v>
      </c>
      <c r="B16" s="94"/>
      <c r="C16" s="94"/>
      <c r="D16" s="94"/>
      <c r="E16" s="94"/>
      <c r="F16" s="94"/>
      <c r="G16" s="95"/>
      <c r="H16" s="94"/>
      <c r="I16" s="94"/>
      <c r="BA16" s="31"/>
      <c r="BB16" s="31"/>
      <c r="BC16" s="31"/>
      <c r="BD16" s="31"/>
      <c r="BE16" s="31"/>
    </row>
    <row r="17" spans="1:9" ht="13.5" thickBot="1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2.75">
      <c r="A18" s="97" t="s">
        <v>52</v>
      </c>
      <c r="B18" s="98"/>
      <c r="C18" s="98"/>
      <c r="D18" s="99"/>
      <c r="E18" s="100" t="s">
        <v>53</v>
      </c>
      <c r="F18" s="101" t="s">
        <v>54</v>
      </c>
      <c r="G18" s="102" t="s">
        <v>55</v>
      </c>
      <c r="H18" s="103"/>
      <c r="I18" s="104" t="s">
        <v>53</v>
      </c>
    </row>
    <row r="19" spans="1:53" ht="12.75">
      <c r="A19" s="105" t="s">
        <v>146</v>
      </c>
      <c r="B19" s="106"/>
      <c r="C19" s="106"/>
      <c r="D19" s="107"/>
      <c r="E19" s="108"/>
      <c r="F19" s="109">
        <v>0</v>
      </c>
      <c r="G19" s="110">
        <f>CHOOSE(BA19+1,HSV+PSV,HSV+PSV+Mont,HSV+PSV+Dodavka+Mont,HSV,PSV,Mont,Dodavka,Mont+Dodavka,0)</f>
        <v>0</v>
      </c>
      <c r="H19" s="111"/>
      <c r="I19" s="112">
        <f>E19+F19*G19/100</f>
        <v>0</v>
      </c>
      <c r="BA19">
        <v>0</v>
      </c>
    </row>
    <row r="20" spans="1:53" ht="12.75">
      <c r="A20" s="105" t="s">
        <v>147</v>
      </c>
      <c r="B20" s="106"/>
      <c r="C20" s="106"/>
      <c r="D20" s="107"/>
      <c r="E20" s="108"/>
      <c r="F20" s="109">
        <v>0</v>
      </c>
      <c r="G20" s="110">
        <f>CHOOSE(BA20+1,HSV+PSV,HSV+PSV+Mont,HSV+PSV+Dodavka+Mont,HSV,PSV,Mont,Dodavka,Mont+Dodavka,0)</f>
        <v>0</v>
      </c>
      <c r="H20" s="111"/>
      <c r="I20" s="112">
        <f>E20+F20*G20/100</f>
        <v>0</v>
      </c>
      <c r="BA20">
        <v>0</v>
      </c>
    </row>
    <row r="21" spans="1:53" ht="12.75">
      <c r="A21" s="105" t="s">
        <v>148</v>
      </c>
      <c r="B21" s="106"/>
      <c r="C21" s="106"/>
      <c r="D21" s="107"/>
      <c r="E21" s="108"/>
      <c r="F21" s="109">
        <v>0</v>
      </c>
      <c r="G21" s="110">
        <f>CHOOSE(BA21+1,HSV+PSV,HSV+PSV+Mont,HSV+PSV+Dodavka+Mont,HSV,PSV,Mont,Dodavka,Mont+Dodavka,0)</f>
        <v>0</v>
      </c>
      <c r="H21" s="111"/>
      <c r="I21" s="112">
        <f>E21+F21*G21/100</f>
        <v>0</v>
      </c>
      <c r="BA21">
        <v>0</v>
      </c>
    </row>
    <row r="22" spans="1:9" ht="13.5" thickBot="1">
      <c r="A22" s="113"/>
      <c r="B22" s="114" t="s">
        <v>56</v>
      </c>
      <c r="C22" s="115"/>
      <c r="D22" s="116"/>
      <c r="E22" s="117"/>
      <c r="F22" s="118"/>
      <c r="G22" s="118"/>
      <c r="H22" s="188">
        <f>SUM(I19:I21)</f>
        <v>0</v>
      </c>
      <c r="I22" s="189"/>
    </row>
    <row r="24" spans="2:9" ht="12.75">
      <c r="B24" s="93"/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</sheetData>
  <sheetProtection/>
  <mergeCells count="4">
    <mergeCell ref="H22:I22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121"/>
  <sheetViews>
    <sheetView showGridLines="0" showZeros="0" zoomScale="80" zoomScaleNormal="80" zoomScalePageLayoutView="0" workbookViewId="0" topLeftCell="A1">
      <selection activeCell="A54" sqref="A54:IV56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98" t="s">
        <v>57</v>
      </c>
      <c r="B1" s="198"/>
      <c r="C1" s="198"/>
      <c r="D1" s="198"/>
      <c r="E1" s="198"/>
      <c r="F1" s="198"/>
      <c r="G1" s="198"/>
      <c r="H1" s="198"/>
      <c r="I1" s="19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0" t="s">
        <v>5</v>
      </c>
      <c r="B3" s="191"/>
      <c r="C3" s="69" t="str">
        <f>CONCATENATE(cislostavby," ",nazevstavby)</f>
        <v> Budyně n.O., Mírové náměstí - přechody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9" t="s">
        <v>1</v>
      </c>
      <c r="B4" s="193"/>
      <c r="C4" s="75" t="str">
        <f>CONCATENATE(cisloobjektu," ",nazevobjektu)</f>
        <v> Přechody, úprava chodníků</v>
      </c>
      <c r="D4" s="76"/>
      <c r="E4" s="77"/>
      <c r="F4" s="76"/>
      <c r="G4" s="200"/>
      <c r="H4" s="200"/>
      <c r="I4" s="20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70</v>
      </c>
      <c r="C7" s="141" t="s">
        <v>71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25.5">
      <c r="A8" s="147">
        <v>1</v>
      </c>
      <c r="B8" s="148" t="s">
        <v>75</v>
      </c>
      <c r="C8" s="149" t="s">
        <v>76</v>
      </c>
      <c r="D8" s="150" t="s">
        <v>77</v>
      </c>
      <c r="E8" s="151">
        <v>10.8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J8" s="153">
        <v>0</v>
      </c>
      <c r="K8" s="153">
        <f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17" ht="12.75">
      <c r="A9" s="154"/>
      <c r="B9" s="155"/>
      <c r="C9" s="196" t="s">
        <v>78</v>
      </c>
      <c r="D9" s="197"/>
      <c r="E9" s="156">
        <v>10.8</v>
      </c>
      <c r="F9" s="157"/>
      <c r="G9" s="158"/>
      <c r="H9" s="159"/>
      <c r="I9" s="159"/>
      <c r="J9" s="159"/>
      <c r="K9" s="159"/>
      <c r="M9" s="122" t="s">
        <v>78</v>
      </c>
      <c r="O9" s="160"/>
      <c r="Q9" s="146"/>
    </row>
    <row r="10" spans="1:59" ht="12.75">
      <c r="A10" s="147">
        <v>2</v>
      </c>
      <c r="B10" s="148" t="s">
        <v>79</v>
      </c>
      <c r="C10" s="149" t="s">
        <v>80</v>
      </c>
      <c r="D10" s="150" t="s">
        <v>81</v>
      </c>
      <c r="E10" s="151">
        <v>72</v>
      </c>
      <c r="F10" s="151">
        <v>0</v>
      </c>
      <c r="G10" s="152">
        <f>E10*F10</f>
        <v>0</v>
      </c>
      <c r="H10" s="153">
        <v>0</v>
      </c>
      <c r="I10" s="153">
        <f>E10*H10</f>
        <v>0</v>
      </c>
      <c r="J10" s="153">
        <v>0</v>
      </c>
      <c r="K10" s="153">
        <f>E10*J10</f>
        <v>0</v>
      </c>
      <c r="Q10" s="146">
        <v>2</v>
      </c>
      <c r="AA10" s="122">
        <v>12</v>
      </c>
      <c r="AB10" s="122">
        <v>0</v>
      </c>
      <c r="AC10" s="122">
        <v>2</v>
      </c>
      <c r="BB10" s="122">
        <v>1</v>
      </c>
      <c r="BC10" s="122">
        <f>IF(BB10=1,G10,0)</f>
        <v>0</v>
      </c>
      <c r="BD10" s="122">
        <f>IF(BB10=2,G10,0)</f>
        <v>0</v>
      </c>
      <c r="BE10" s="122">
        <f>IF(BB10=3,G10,0)</f>
        <v>0</v>
      </c>
      <c r="BF10" s="122">
        <f>IF(BB10=4,G10,0)</f>
        <v>0</v>
      </c>
      <c r="BG10" s="122">
        <f>IF(BB10=5,G10,0)</f>
        <v>0</v>
      </c>
    </row>
    <row r="11" spans="1:17" ht="12.75">
      <c r="A11" s="154"/>
      <c r="B11" s="155"/>
      <c r="C11" s="196">
        <v>72</v>
      </c>
      <c r="D11" s="197"/>
      <c r="E11" s="156">
        <v>72</v>
      </c>
      <c r="F11" s="157"/>
      <c r="G11" s="158"/>
      <c r="H11" s="159"/>
      <c r="I11" s="159"/>
      <c r="J11" s="159"/>
      <c r="K11" s="159"/>
      <c r="M11" s="122">
        <v>72</v>
      </c>
      <c r="O11" s="160"/>
      <c r="Q11" s="146"/>
    </row>
    <row r="12" spans="1:59" ht="25.5">
      <c r="A12" s="147">
        <v>3</v>
      </c>
      <c r="B12" s="148" t="s">
        <v>82</v>
      </c>
      <c r="C12" s="149" t="s">
        <v>83</v>
      </c>
      <c r="D12" s="150" t="s">
        <v>81</v>
      </c>
      <c r="E12" s="151">
        <v>72</v>
      </c>
      <c r="F12" s="151">
        <v>0</v>
      </c>
      <c r="G12" s="152">
        <f>E12*F12</f>
        <v>0</v>
      </c>
      <c r="H12" s="153">
        <v>3E-05</v>
      </c>
      <c r="I12" s="153">
        <f>E12*H12</f>
        <v>0.00216</v>
      </c>
      <c r="J12" s="153">
        <v>0</v>
      </c>
      <c r="K12" s="153">
        <f>E12*J12</f>
        <v>0</v>
      </c>
      <c r="Q12" s="146">
        <v>2</v>
      </c>
      <c r="AA12" s="122">
        <v>12</v>
      </c>
      <c r="AB12" s="122">
        <v>0</v>
      </c>
      <c r="AC12" s="122">
        <v>3</v>
      </c>
      <c r="BB12" s="122">
        <v>1</v>
      </c>
      <c r="BC12" s="122">
        <f>IF(BB12=1,G12,0)</f>
        <v>0</v>
      </c>
      <c r="BD12" s="122">
        <f>IF(BB12=2,G12,0)</f>
        <v>0</v>
      </c>
      <c r="BE12" s="122">
        <f>IF(BB12=3,G12,0)</f>
        <v>0</v>
      </c>
      <c r="BF12" s="122">
        <f>IF(BB12=4,G12,0)</f>
        <v>0</v>
      </c>
      <c r="BG12" s="122">
        <f>IF(BB12=5,G12,0)</f>
        <v>0</v>
      </c>
    </row>
    <row r="13" spans="1:17" ht="12.75">
      <c r="A13" s="154"/>
      <c r="B13" s="155"/>
      <c r="C13" s="196" t="s">
        <v>84</v>
      </c>
      <c r="D13" s="197"/>
      <c r="E13" s="156">
        <v>72</v>
      </c>
      <c r="F13" s="157"/>
      <c r="G13" s="158"/>
      <c r="H13" s="159"/>
      <c r="I13" s="159"/>
      <c r="J13" s="159"/>
      <c r="K13" s="159"/>
      <c r="M13" s="122" t="s">
        <v>84</v>
      </c>
      <c r="O13" s="160"/>
      <c r="Q13" s="146"/>
    </row>
    <row r="14" spans="1:59" ht="12.75">
      <c r="A14" s="147">
        <v>4</v>
      </c>
      <c r="B14" s="148" t="s">
        <v>85</v>
      </c>
      <c r="C14" s="149" t="s">
        <v>86</v>
      </c>
      <c r="D14" s="150" t="s">
        <v>81</v>
      </c>
      <c r="E14" s="151">
        <v>71.2</v>
      </c>
      <c r="F14" s="151">
        <v>0</v>
      </c>
      <c r="G14" s="152">
        <f>E14*F14</f>
        <v>0</v>
      </c>
      <c r="H14" s="153">
        <v>0</v>
      </c>
      <c r="I14" s="153">
        <f>E14*H14</f>
        <v>0</v>
      </c>
      <c r="J14" s="153">
        <v>-0.118</v>
      </c>
      <c r="K14" s="153">
        <f>E14*J14</f>
        <v>-8.4016</v>
      </c>
      <c r="Q14" s="146">
        <v>2</v>
      </c>
      <c r="AA14" s="122">
        <v>12</v>
      </c>
      <c r="AB14" s="122">
        <v>0</v>
      </c>
      <c r="AC14" s="122">
        <v>4</v>
      </c>
      <c r="BB14" s="122">
        <v>1</v>
      </c>
      <c r="BC14" s="122">
        <f>IF(BB14=1,G14,0)</f>
        <v>0</v>
      </c>
      <c r="BD14" s="122">
        <f>IF(BB14=2,G14,0)</f>
        <v>0</v>
      </c>
      <c r="BE14" s="122">
        <f>IF(BB14=3,G14,0)</f>
        <v>0</v>
      </c>
      <c r="BF14" s="122">
        <f>IF(BB14=4,G14,0)</f>
        <v>0</v>
      </c>
      <c r="BG14" s="122">
        <f>IF(BB14=5,G14,0)</f>
        <v>0</v>
      </c>
    </row>
    <row r="15" spans="1:17" ht="12.75">
      <c r="A15" s="154"/>
      <c r="B15" s="155"/>
      <c r="C15" s="196" t="s">
        <v>87</v>
      </c>
      <c r="D15" s="197"/>
      <c r="E15" s="156">
        <v>71.2</v>
      </c>
      <c r="F15" s="157"/>
      <c r="G15" s="158"/>
      <c r="H15" s="159"/>
      <c r="I15" s="159"/>
      <c r="J15" s="159"/>
      <c r="K15" s="159"/>
      <c r="M15" s="122" t="s">
        <v>87</v>
      </c>
      <c r="O15" s="160"/>
      <c r="Q15" s="146"/>
    </row>
    <row r="16" spans="1:59" ht="12.75">
      <c r="A16" s="147">
        <v>5</v>
      </c>
      <c r="B16" s="148" t="s">
        <v>88</v>
      </c>
      <c r="C16" s="149" t="s">
        <v>89</v>
      </c>
      <c r="D16" s="150" t="s">
        <v>90</v>
      </c>
      <c r="E16" s="151">
        <v>93.2</v>
      </c>
      <c r="F16" s="151">
        <v>0</v>
      </c>
      <c r="G16" s="152">
        <f>E16*F16</f>
        <v>0</v>
      </c>
      <c r="H16" s="153">
        <v>0</v>
      </c>
      <c r="I16" s="153">
        <f>E16*H16</f>
        <v>0</v>
      </c>
      <c r="J16" s="153">
        <v>-0.145</v>
      </c>
      <c r="K16" s="153">
        <f>E16*J16</f>
        <v>-13.514</v>
      </c>
      <c r="Q16" s="146">
        <v>2</v>
      </c>
      <c r="AA16" s="122">
        <v>12</v>
      </c>
      <c r="AB16" s="122">
        <v>0</v>
      </c>
      <c r="AC16" s="122">
        <v>5</v>
      </c>
      <c r="BB16" s="122">
        <v>1</v>
      </c>
      <c r="BC16" s="122">
        <f>IF(BB16=1,G16,0)</f>
        <v>0</v>
      </c>
      <c r="BD16" s="122">
        <f>IF(BB16=2,G16,0)</f>
        <v>0</v>
      </c>
      <c r="BE16" s="122">
        <f>IF(BB16=3,G16,0)</f>
        <v>0</v>
      </c>
      <c r="BF16" s="122">
        <f>IF(BB16=4,G16,0)</f>
        <v>0</v>
      </c>
      <c r="BG16" s="122">
        <f>IF(BB16=5,G16,0)</f>
        <v>0</v>
      </c>
    </row>
    <row r="17" spans="1:17" ht="12.75">
      <c r="A17" s="154"/>
      <c r="B17" s="155"/>
      <c r="C17" s="196" t="s">
        <v>91</v>
      </c>
      <c r="D17" s="197"/>
      <c r="E17" s="156">
        <v>93.2</v>
      </c>
      <c r="F17" s="157"/>
      <c r="G17" s="158"/>
      <c r="H17" s="159"/>
      <c r="I17" s="159"/>
      <c r="J17" s="159"/>
      <c r="K17" s="159"/>
      <c r="M17" s="122" t="s">
        <v>91</v>
      </c>
      <c r="O17" s="160"/>
      <c r="Q17" s="146"/>
    </row>
    <row r="18" spans="1:59" ht="12.75">
      <c r="A18" s="147">
        <v>6</v>
      </c>
      <c r="B18" s="148" t="s">
        <v>92</v>
      </c>
      <c r="C18" s="149" t="s">
        <v>93</v>
      </c>
      <c r="D18" s="150" t="s">
        <v>81</v>
      </c>
      <c r="E18" s="151">
        <v>72</v>
      </c>
      <c r="F18" s="151">
        <v>0</v>
      </c>
      <c r="G18" s="152">
        <f>E18*F18</f>
        <v>0</v>
      </c>
      <c r="H18" s="153">
        <v>0</v>
      </c>
      <c r="I18" s="153">
        <f>E18*H18</f>
        <v>0</v>
      </c>
      <c r="J18" s="153">
        <v>-0.16</v>
      </c>
      <c r="K18" s="153">
        <f>E18*J18</f>
        <v>-11.52</v>
      </c>
      <c r="Q18" s="146">
        <v>2</v>
      </c>
      <c r="AA18" s="122">
        <v>12</v>
      </c>
      <c r="AB18" s="122">
        <v>0</v>
      </c>
      <c r="AC18" s="122">
        <v>6</v>
      </c>
      <c r="BB18" s="122">
        <v>1</v>
      </c>
      <c r="BC18" s="122">
        <f>IF(BB18=1,G18,0)</f>
        <v>0</v>
      </c>
      <c r="BD18" s="122">
        <f>IF(BB18=2,G18,0)</f>
        <v>0</v>
      </c>
      <c r="BE18" s="122">
        <f>IF(BB18=3,G18,0)</f>
        <v>0</v>
      </c>
      <c r="BF18" s="122">
        <f>IF(BB18=4,G18,0)</f>
        <v>0</v>
      </c>
      <c r="BG18" s="122">
        <f>IF(BB18=5,G18,0)</f>
        <v>0</v>
      </c>
    </row>
    <row r="19" spans="1:59" ht="12.75">
      <c r="A19" s="161"/>
      <c r="B19" s="162" t="s">
        <v>72</v>
      </c>
      <c r="C19" s="163" t="str">
        <f>CONCATENATE(B7," ",C7)</f>
        <v>1 Zemní práce</v>
      </c>
      <c r="D19" s="161"/>
      <c r="E19" s="164"/>
      <c r="F19" s="164"/>
      <c r="G19" s="165">
        <f>SUM(G7:G18)</f>
        <v>0</v>
      </c>
      <c r="H19" s="166"/>
      <c r="I19" s="167">
        <f>SUM(I7:I18)</f>
        <v>0.00216</v>
      </c>
      <c r="J19" s="166"/>
      <c r="K19" s="167">
        <f>SUM(K7:K18)</f>
        <v>-33.435599999999994</v>
      </c>
      <c r="Q19" s="146">
        <v>4</v>
      </c>
      <c r="BC19" s="168">
        <f>SUM(BC7:BC18)</f>
        <v>0</v>
      </c>
      <c r="BD19" s="168">
        <f>SUM(BD7:BD18)</f>
        <v>0</v>
      </c>
      <c r="BE19" s="168">
        <f>SUM(BE7:BE18)</f>
        <v>0</v>
      </c>
      <c r="BF19" s="168">
        <f>SUM(BF7:BF18)</f>
        <v>0</v>
      </c>
      <c r="BG19" s="168">
        <f>SUM(BG7:BG18)</f>
        <v>0</v>
      </c>
    </row>
    <row r="20" spans="1:17" ht="12.75">
      <c r="A20" s="139" t="s">
        <v>69</v>
      </c>
      <c r="B20" s="140" t="s">
        <v>94</v>
      </c>
      <c r="C20" s="141" t="s">
        <v>95</v>
      </c>
      <c r="D20" s="142"/>
      <c r="E20" s="143"/>
      <c r="F20" s="143"/>
      <c r="G20" s="144"/>
      <c r="H20" s="145"/>
      <c r="I20" s="145"/>
      <c r="J20" s="145"/>
      <c r="K20" s="145"/>
      <c r="Q20" s="146">
        <v>1</v>
      </c>
    </row>
    <row r="21" spans="1:59" ht="25.5">
      <c r="A21" s="147">
        <v>7</v>
      </c>
      <c r="B21" s="148" t="s">
        <v>96</v>
      </c>
      <c r="C21" s="149" t="s">
        <v>97</v>
      </c>
      <c r="D21" s="150" t="s">
        <v>81</v>
      </c>
      <c r="E21" s="151">
        <v>40.2</v>
      </c>
      <c r="F21" s="151">
        <v>0</v>
      </c>
      <c r="G21" s="152">
        <f>E21*F21</f>
        <v>0</v>
      </c>
      <c r="H21" s="153">
        <v>0.56455</v>
      </c>
      <c r="I21" s="153">
        <f>E21*H21</f>
        <v>22.69491</v>
      </c>
      <c r="J21" s="153">
        <v>0</v>
      </c>
      <c r="K21" s="153">
        <f>E21*J21</f>
        <v>0</v>
      </c>
      <c r="Q21" s="146">
        <v>2</v>
      </c>
      <c r="AA21" s="122">
        <v>12</v>
      </c>
      <c r="AB21" s="122">
        <v>0</v>
      </c>
      <c r="AC21" s="122">
        <v>7</v>
      </c>
      <c r="BB21" s="122">
        <v>1</v>
      </c>
      <c r="BC21" s="122">
        <f>IF(BB21=1,G21,0)</f>
        <v>0</v>
      </c>
      <c r="BD21" s="122">
        <f>IF(BB21=2,G21,0)</f>
        <v>0</v>
      </c>
      <c r="BE21" s="122">
        <f>IF(BB21=3,G21,0)</f>
        <v>0</v>
      </c>
      <c r="BF21" s="122">
        <f>IF(BB21=4,G21,0)</f>
        <v>0</v>
      </c>
      <c r="BG21" s="122">
        <f>IF(BB21=5,G21,0)</f>
        <v>0</v>
      </c>
    </row>
    <row r="22" spans="1:17" ht="12.75">
      <c r="A22" s="154"/>
      <c r="B22" s="155"/>
      <c r="C22" s="196" t="s">
        <v>98</v>
      </c>
      <c r="D22" s="197"/>
      <c r="E22" s="156">
        <v>40.2</v>
      </c>
      <c r="F22" s="157"/>
      <c r="G22" s="158"/>
      <c r="H22" s="159"/>
      <c r="I22" s="159"/>
      <c r="J22" s="159"/>
      <c r="K22" s="159"/>
      <c r="M22" s="122" t="s">
        <v>98</v>
      </c>
      <c r="O22" s="160"/>
      <c r="Q22" s="146"/>
    </row>
    <row r="23" spans="1:17" ht="12.75">
      <c r="A23" s="154"/>
      <c r="B23" s="155"/>
      <c r="C23" s="196"/>
      <c r="D23" s="197"/>
      <c r="E23" s="156">
        <v>0</v>
      </c>
      <c r="F23" s="157"/>
      <c r="G23" s="158"/>
      <c r="H23" s="159"/>
      <c r="I23" s="159"/>
      <c r="J23" s="159"/>
      <c r="K23" s="159"/>
      <c r="O23" s="160"/>
      <c r="Q23" s="146"/>
    </row>
    <row r="24" spans="1:59" ht="12.75">
      <c r="A24" s="161"/>
      <c r="B24" s="162" t="s">
        <v>72</v>
      </c>
      <c r="C24" s="163" t="str">
        <f>CONCATENATE(B20," ",C20)</f>
        <v>5 Komunikace</v>
      </c>
      <c r="D24" s="161"/>
      <c r="E24" s="164"/>
      <c r="F24" s="164"/>
      <c r="G24" s="165">
        <f>SUM(G20:G23)</f>
        <v>0</v>
      </c>
      <c r="H24" s="166"/>
      <c r="I24" s="167">
        <f>SUM(I20:I23)</f>
        <v>22.69491</v>
      </c>
      <c r="J24" s="166"/>
      <c r="K24" s="167">
        <f>SUM(K20:K23)</f>
        <v>0</v>
      </c>
      <c r="Q24" s="146">
        <v>4</v>
      </c>
      <c r="BC24" s="168">
        <f>SUM(BC20:BC23)</f>
        <v>0</v>
      </c>
      <c r="BD24" s="168">
        <f>SUM(BD20:BD23)</f>
        <v>0</v>
      </c>
      <c r="BE24" s="168">
        <f>SUM(BE20:BE23)</f>
        <v>0</v>
      </c>
      <c r="BF24" s="168">
        <f>SUM(BF20:BF23)</f>
        <v>0</v>
      </c>
      <c r="BG24" s="168">
        <f>SUM(BG20:BG23)</f>
        <v>0</v>
      </c>
    </row>
    <row r="25" spans="1:17" ht="12.75">
      <c r="A25" s="139" t="s">
        <v>69</v>
      </c>
      <c r="B25" s="140" t="s">
        <v>99</v>
      </c>
      <c r="C25" s="141" t="s">
        <v>100</v>
      </c>
      <c r="D25" s="142"/>
      <c r="E25" s="143"/>
      <c r="F25" s="143"/>
      <c r="G25" s="144"/>
      <c r="H25" s="145"/>
      <c r="I25" s="145"/>
      <c r="J25" s="145"/>
      <c r="K25" s="145"/>
      <c r="Q25" s="146">
        <v>1</v>
      </c>
    </row>
    <row r="26" spans="1:59" ht="12.75">
      <c r="A26" s="147">
        <v>8</v>
      </c>
      <c r="B26" s="148" t="s">
        <v>101</v>
      </c>
      <c r="C26" s="149" t="s">
        <v>102</v>
      </c>
      <c r="D26" s="150" t="s">
        <v>90</v>
      </c>
      <c r="E26" s="151">
        <v>24</v>
      </c>
      <c r="F26" s="151">
        <v>0</v>
      </c>
      <c r="G26" s="152">
        <f>E26*F26</f>
        <v>0</v>
      </c>
      <c r="H26" s="153">
        <v>0</v>
      </c>
      <c r="I26" s="153">
        <f>E26*H26</f>
        <v>0</v>
      </c>
      <c r="J26" s="153">
        <v>0</v>
      </c>
      <c r="K26" s="153">
        <f>E26*J26</f>
        <v>0</v>
      </c>
      <c r="Q26" s="146">
        <v>2</v>
      </c>
      <c r="AA26" s="122">
        <v>12</v>
      </c>
      <c r="AB26" s="122">
        <v>0</v>
      </c>
      <c r="AC26" s="122">
        <v>8</v>
      </c>
      <c r="BB26" s="122">
        <v>1</v>
      </c>
      <c r="BC26" s="122">
        <f>IF(BB26=1,G26,0)</f>
        <v>0</v>
      </c>
      <c r="BD26" s="122">
        <f>IF(BB26=2,G26,0)</f>
        <v>0</v>
      </c>
      <c r="BE26" s="122">
        <f>IF(BB26=3,G26,0)</f>
        <v>0</v>
      </c>
      <c r="BF26" s="122">
        <f>IF(BB26=4,G26,0)</f>
        <v>0</v>
      </c>
      <c r="BG26" s="122">
        <f>IF(BB26=5,G26,0)</f>
        <v>0</v>
      </c>
    </row>
    <row r="27" spans="1:17" ht="12.75">
      <c r="A27" s="154"/>
      <c r="B27" s="155"/>
      <c r="C27" s="196">
        <v>24</v>
      </c>
      <c r="D27" s="197"/>
      <c r="E27" s="156">
        <v>24</v>
      </c>
      <c r="F27" s="157"/>
      <c r="G27" s="158"/>
      <c r="H27" s="159"/>
      <c r="I27" s="159"/>
      <c r="J27" s="159"/>
      <c r="K27" s="159"/>
      <c r="M27" s="122">
        <v>24</v>
      </c>
      <c r="O27" s="160"/>
      <c r="Q27" s="146"/>
    </row>
    <row r="28" spans="1:59" ht="25.5">
      <c r="A28" s="147">
        <v>9</v>
      </c>
      <c r="B28" s="148" t="s">
        <v>103</v>
      </c>
      <c r="C28" s="149" t="s">
        <v>104</v>
      </c>
      <c r="D28" s="150" t="s">
        <v>105</v>
      </c>
      <c r="E28" s="151">
        <v>5</v>
      </c>
      <c r="F28" s="151">
        <v>0</v>
      </c>
      <c r="G28" s="152">
        <f>E28*F28</f>
        <v>0</v>
      </c>
      <c r="H28" s="153">
        <v>0.4918</v>
      </c>
      <c r="I28" s="153">
        <f>E28*H28</f>
        <v>2.459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0</v>
      </c>
      <c r="AC28" s="122">
        <v>9</v>
      </c>
      <c r="BB28" s="122">
        <v>1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 ht="12.75">
      <c r="A29" s="147">
        <v>10</v>
      </c>
      <c r="B29" s="148" t="s">
        <v>106</v>
      </c>
      <c r="C29" s="149" t="s">
        <v>107</v>
      </c>
      <c r="D29" s="150" t="s">
        <v>81</v>
      </c>
      <c r="E29" s="151">
        <v>19.8</v>
      </c>
      <c r="F29" s="151">
        <v>0</v>
      </c>
      <c r="G29" s="152">
        <f>E29*F29</f>
        <v>0</v>
      </c>
      <c r="H29" s="153">
        <v>0.00289</v>
      </c>
      <c r="I29" s="153">
        <f>E29*H29</f>
        <v>0.05722200000000001</v>
      </c>
      <c r="J29" s="153">
        <v>0</v>
      </c>
      <c r="K29" s="153">
        <f>E29*J29</f>
        <v>0</v>
      </c>
      <c r="Q29" s="146">
        <v>2</v>
      </c>
      <c r="AA29" s="122">
        <v>12</v>
      </c>
      <c r="AB29" s="122">
        <v>0</v>
      </c>
      <c r="AC29" s="122">
        <v>10</v>
      </c>
      <c r="BB29" s="122">
        <v>1</v>
      </c>
      <c r="BC29" s="122">
        <f>IF(BB29=1,G29,0)</f>
        <v>0</v>
      </c>
      <c r="BD29" s="122">
        <f>IF(BB29=2,G29,0)</f>
        <v>0</v>
      </c>
      <c r="BE29" s="122">
        <f>IF(BB29=3,G29,0)</f>
        <v>0</v>
      </c>
      <c r="BF29" s="122">
        <f>IF(BB29=4,G29,0)</f>
        <v>0</v>
      </c>
      <c r="BG29" s="122">
        <f>IF(BB29=5,G29,0)</f>
        <v>0</v>
      </c>
    </row>
    <row r="30" spans="1:17" ht="12.75">
      <c r="A30" s="154"/>
      <c r="B30" s="155"/>
      <c r="C30" s="196" t="s">
        <v>108</v>
      </c>
      <c r="D30" s="197"/>
      <c r="E30" s="156">
        <v>19.8</v>
      </c>
      <c r="F30" s="157"/>
      <c r="G30" s="158"/>
      <c r="H30" s="159"/>
      <c r="I30" s="159"/>
      <c r="J30" s="159"/>
      <c r="K30" s="159"/>
      <c r="M30" s="122" t="s">
        <v>108</v>
      </c>
      <c r="O30" s="160"/>
      <c r="Q30" s="146"/>
    </row>
    <row r="31" spans="1:59" ht="12.75">
      <c r="A31" s="147">
        <v>11</v>
      </c>
      <c r="B31" s="148" t="s">
        <v>109</v>
      </c>
      <c r="C31" s="149" t="s">
        <v>110</v>
      </c>
      <c r="D31" s="150" t="s">
        <v>90</v>
      </c>
      <c r="E31" s="151">
        <v>23</v>
      </c>
      <c r="F31" s="151">
        <v>0</v>
      </c>
      <c r="G31" s="152">
        <f>E31*F31</f>
        <v>0</v>
      </c>
      <c r="H31" s="153">
        <v>0.13612</v>
      </c>
      <c r="I31" s="153">
        <f>E31*H31</f>
        <v>3.13076</v>
      </c>
      <c r="J31" s="153">
        <v>0</v>
      </c>
      <c r="K31" s="153">
        <f>E31*J31</f>
        <v>0</v>
      </c>
      <c r="Q31" s="146">
        <v>2</v>
      </c>
      <c r="AA31" s="122">
        <v>12</v>
      </c>
      <c r="AB31" s="122">
        <v>0</v>
      </c>
      <c r="AC31" s="122">
        <v>11</v>
      </c>
      <c r="BB31" s="122">
        <v>1</v>
      </c>
      <c r="BC31" s="122">
        <f>IF(BB31=1,G31,0)</f>
        <v>0</v>
      </c>
      <c r="BD31" s="122">
        <f>IF(BB31=2,G31,0)</f>
        <v>0</v>
      </c>
      <c r="BE31" s="122">
        <f>IF(BB31=3,G31,0)</f>
        <v>0</v>
      </c>
      <c r="BF31" s="122">
        <f>IF(BB31=4,G31,0)</f>
        <v>0</v>
      </c>
      <c r="BG31" s="122">
        <f>IF(BB31=5,G31,0)</f>
        <v>0</v>
      </c>
    </row>
    <row r="32" spans="1:59" ht="12.75">
      <c r="A32" s="147">
        <v>12</v>
      </c>
      <c r="B32" s="148" t="s">
        <v>111</v>
      </c>
      <c r="C32" s="149" t="s">
        <v>112</v>
      </c>
      <c r="D32" s="150" t="s">
        <v>90</v>
      </c>
      <c r="E32" s="151">
        <v>72</v>
      </c>
      <c r="F32" s="151">
        <v>0</v>
      </c>
      <c r="G32" s="152">
        <f>E32*F32</f>
        <v>0</v>
      </c>
      <c r="H32" s="153">
        <v>0.17733</v>
      </c>
      <c r="I32" s="153">
        <f>E32*H32</f>
        <v>12.767759999999999</v>
      </c>
      <c r="J32" s="153">
        <v>0</v>
      </c>
      <c r="K32" s="153">
        <f>E32*J32</f>
        <v>0</v>
      </c>
      <c r="Q32" s="146">
        <v>2</v>
      </c>
      <c r="AA32" s="122">
        <v>12</v>
      </c>
      <c r="AB32" s="122">
        <v>0</v>
      </c>
      <c r="AC32" s="122">
        <v>12</v>
      </c>
      <c r="BB32" s="122">
        <v>1</v>
      </c>
      <c r="BC32" s="122">
        <f>IF(BB32=1,G32,0)</f>
        <v>0</v>
      </c>
      <c r="BD32" s="122">
        <f>IF(BB32=2,G32,0)</f>
        <v>0</v>
      </c>
      <c r="BE32" s="122">
        <f>IF(BB32=3,G32,0)</f>
        <v>0</v>
      </c>
      <c r="BF32" s="122">
        <f>IF(BB32=4,G32,0)</f>
        <v>0</v>
      </c>
      <c r="BG32" s="122">
        <f>IF(BB32=5,G32,0)</f>
        <v>0</v>
      </c>
    </row>
    <row r="33" spans="1:59" ht="12.75">
      <c r="A33" s="147">
        <v>13</v>
      </c>
      <c r="B33" s="148" t="s">
        <v>113</v>
      </c>
      <c r="C33" s="149" t="s">
        <v>114</v>
      </c>
      <c r="D33" s="150" t="s">
        <v>90</v>
      </c>
      <c r="E33" s="151">
        <v>23</v>
      </c>
      <c r="F33" s="151">
        <v>0</v>
      </c>
      <c r="G33" s="152">
        <f>E33*F33</f>
        <v>0</v>
      </c>
      <c r="H33" s="153">
        <v>0.2</v>
      </c>
      <c r="I33" s="153">
        <f>E33*H33</f>
        <v>4.6000000000000005</v>
      </c>
      <c r="J33" s="153">
        <v>0</v>
      </c>
      <c r="K33" s="153">
        <f>E33*J33</f>
        <v>0</v>
      </c>
      <c r="Q33" s="146">
        <v>2</v>
      </c>
      <c r="AA33" s="122">
        <v>12</v>
      </c>
      <c r="AB33" s="122">
        <v>1</v>
      </c>
      <c r="AC33" s="122">
        <v>13</v>
      </c>
      <c r="BB33" s="122">
        <v>1</v>
      </c>
      <c r="BC33" s="122">
        <f>IF(BB33=1,G33,0)</f>
        <v>0</v>
      </c>
      <c r="BD33" s="122">
        <f>IF(BB33=2,G33,0)</f>
        <v>0</v>
      </c>
      <c r="BE33" s="122">
        <f>IF(BB33=3,G33,0)</f>
        <v>0</v>
      </c>
      <c r="BF33" s="122">
        <f>IF(BB33=4,G33,0)</f>
        <v>0</v>
      </c>
      <c r="BG33" s="122">
        <f>IF(BB33=5,G33,0)</f>
        <v>0</v>
      </c>
    </row>
    <row r="34" spans="1:59" ht="12.75">
      <c r="A34" s="147">
        <v>14</v>
      </c>
      <c r="B34" s="148" t="s">
        <v>115</v>
      </c>
      <c r="C34" s="149" t="s">
        <v>116</v>
      </c>
      <c r="D34" s="150" t="s">
        <v>90</v>
      </c>
      <c r="E34" s="151">
        <v>73</v>
      </c>
      <c r="F34" s="151">
        <v>0</v>
      </c>
      <c r="G34" s="152">
        <f>E34*F34</f>
        <v>0</v>
      </c>
      <c r="H34" s="153">
        <v>0.104</v>
      </c>
      <c r="I34" s="153">
        <f>E34*H34</f>
        <v>7.592</v>
      </c>
      <c r="J34" s="153">
        <v>0</v>
      </c>
      <c r="K34" s="153">
        <f>E34*J34</f>
        <v>0</v>
      </c>
      <c r="Q34" s="146">
        <v>2</v>
      </c>
      <c r="AA34" s="122">
        <v>12</v>
      </c>
      <c r="AB34" s="122">
        <v>1</v>
      </c>
      <c r="AC34" s="122">
        <v>14</v>
      </c>
      <c r="BB34" s="122">
        <v>1</v>
      </c>
      <c r="BC34" s="122">
        <f>IF(BB34=1,G34,0)</f>
        <v>0</v>
      </c>
      <c r="BD34" s="122">
        <f>IF(BB34=2,G34,0)</f>
        <v>0</v>
      </c>
      <c r="BE34" s="122">
        <f>IF(BB34=3,G34,0)</f>
        <v>0</v>
      </c>
      <c r="BF34" s="122">
        <f>IF(BB34=4,G34,0)</f>
        <v>0</v>
      </c>
      <c r="BG34" s="122">
        <f>IF(BB34=5,G34,0)</f>
        <v>0</v>
      </c>
    </row>
    <row r="35" spans="1:59" ht="12.75">
      <c r="A35" s="161"/>
      <c r="B35" s="162" t="s">
        <v>72</v>
      </c>
      <c r="C35" s="163" t="str">
        <f>CONCATENATE(B25," ",C25)</f>
        <v>91 Doplňující práce na komunikaci</v>
      </c>
      <c r="D35" s="161"/>
      <c r="E35" s="164"/>
      <c r="F35" s="164"/>
      <c r="G35" s="165">
        <f>SUM(G25:G34)</f>
        <v>0</v>
      </c>
      <c r="H35" s="166"/>
      <c r="I35" s="167">
        <f>SUM(I25:I34)</f>
        <v>30.606741999999997</v>
      </c>
      <c r="J35" s="166"/>
      <c r="K35" s="167">
        <f>SUM(K25:K34)</f>
        <v>0</v>
      </c>
      <c r="Q35" s="146">
        <v>4</v>
      </c>
      <c r="BC35" s="168">
        <f>SUM(BC25:BC34)</f>
        <v>0</v>
      </c>
      <c r="BD35" s="168">
        <f>SUM(BD25:BD34)</f>
        <v>0</v>
      </c>
      <c r="BE35" s="168">
        <f>SUM(BE25:BE34)</f>
        <v>0</v>
      </c>
      <c r="BF35" s="168">
        <f>SUM(BF25:BF34)</f>
        <v>0</v>
      </c>
      <c r="BG35" s="168">
        <f>SUM(BG25:BG34)</f>
        <v>0</v>
      </c>
    </row>
    <row r="36" spans="1:17" ht="12.75">
      <c r="A36" s="139" t="s">
        <v>69</v>
      </c>
      <c r="B36" s="140" t="s">
        <v>117</v>
      </c>
      <c r="C36" s="141" t="s">
        <v>118</v>
      </c>
      <c r="D36" s="142"/>
      <c r="E36" s="143"/>
      <c r="F36" s="143"/>
      <c r="G36" s="144"/>
      <c r="H36" s="145"/>
      <c r="I36" s="145"/>
      <c r="J36" s="145"/>
      <c r="K36" s="145"/>
      <c r="Q36" s="146">
        <v>1</v>
      </c>
    </row>
    <row r="37" spans="1:59" ht="12.75">
      <c r="A37" s="147">
        <v>15</v>
      </c>
      <c r="B37" s="148" t="s">
        <v>119</v>
      </c>
      <c r="C37" s="149" t="s">
        <v>120</v>
      </c>
      <c r="D37" s="150" t="s">
        <v>121</v>
      </c>
      <c r="E37" s="151">
        <v>33.4356</v>
      </c>
      <c r="F37" s="151">
        <v>0</v>
      </c>
      <c r="G37" s="152">
        <f>E37*F37</f>
        <v>0</v>
      </c>
      <c r="H37" s="153">
        <v>0</v>
      </c>
      <c r="I37" s="153">
        <f>E37*H37</f>
        <v>0</v>
      </c>
      <c r="J37" s="153">
        <v>0</v>
      </c>
      <c r="K37" s="153">
        <f>E37*J37</f>
        <v>0</v>
      </c>
      <c r="Q37" s="146">
        <v>2</v>
      </c>
      <c r="AA37" s="122">
        <v>12</v>
      </c>
      <c r="AB37" s="122">
        <v>0</v>
      </c>
      <c r="AC37" s="122">
        <v>15</v>
      </c>
      <c r="BB37" s="122">
        <v>1</v>
      </c>
      <c r="BC37" s="122">
        <f>IF(BB37=1,G37,0)</f>
        <v>0</v>
      </c>
      <c r="BD37" s="122">
        <f>IF(BB37=2,G37,0)</f>
        <v>0</v>
      </c>
      <c r="BE37" s="122">
        <f>IF(BB37=3,G37,0)</f>
        <v>0</v>
      </c>
      <c r="BF37" s="122">
        <f>IF(BB37=4,G37,0)</f>
        <v>0</v>
      </c>
      <c r="BG37" s="122">
        <f>IF(BB37=5,G37,0)</f>
        <v>0</v>
      </c>
    </row>
    <row r="38" spans="1:59" ht="12.75">
      <c r="A38" s="147">
        <v>16</v>
      </c>
      <c r="B38" s="148" t="s">
        <v>122</v>
      </c>
      <c r="C38" s="149" t="s">
        <v>123</v>
      </c>
      <c r="D38" s="150" t="s">
        <v>121</v>
      </c>
      <c r="E38" s="151">
        <v>33.4356</v>
      </c>
      <c r="F38" s="151">
        <v>0</v>
      </c>
      <c r="G38" s="152">
        <f>E38*F38</f>
        <v>0</v>
      </c>
      <c r="H38" s="153">
        <v>0</v>
      </c>
      <c r="I38" s="153">
        <f>E38*H38</f>
        <v>0</v>
      </c>
      <c r="J38" s="153">
        <v>0</v>
      </c>
      <c r="K38" s="153">
        <f>E38*J38</f>
        <v>0</v>
      </c>
      <c r="Q38" s="146">
        <v>2</v>
      </c>
      <c r="AA38" s="122">
        <v>12</v>
      </c>
      <c r="AB38" s="122">
        <v>0</v>
      </c>
      <c r="AC38" s="122">
        <v>16</v>
      </c>
      <c r="BB38" s="122">
        <v>1</v>
      </c>
      <c r="BC38" s="122">
        <f>IF(BB38=1,G38,0)</f>
        <v>0</v>
      </c>
      <c r="BD38" s="122">
        <f>IF(BB38=2,G38,0)</f>
        <v>0</v>
      </c>
      <c r="BE38" s="122">
        <f>IF(BB38=3,G38,0)</f>
        <v>0</v>
      </c>
      <c r="BF38" s="122">
        <f>IF(BB38=4,G38,0)</f>
        <v>0</v>
      </c>
      <c r="BG38" s="122">
        <f>IF(BB38=5,G38,0)</f>
        <v>0</v>
      </c>
    </row>
    <row r="39" spans="1:59" ht="12.75">
      <c r="A39" s="147">
        <v>17</v>
      </c>
      <c r="B39" s="148" t="s">
        <v>124</v>
      </c>
      <c r="C39" s="149" t="s">
        <v>125</v>
      </c>
      <c r="D39" s="150" t="s">
        <v>121</v>
      </c>
      <c r="E39" s="151">
        <v>33.4356</v>
      </c>
      <c r="F39" s="151">
        <v>0</v>
      </c>
      <c r="G39" s="152">
        <f>E39*F39</f>
        <v>0</v>
      </c>
      <c r="H39" s="153">
        <v>0</v>
      </c>
      <c r="I39" s="153">
        <f>E39*H39</f>
        <v>0</v>
      </c>
      <c r="J39" s="153">
        <v>0</v>
      </c>
      <c r="K39" s="153">
        <f>E39*J39</f>
        <v>0</v>
      </c>
      <c r="Q39" s="146">
        <v>2</v>
      </c>
      <c r="AA39" s="122">
        <v>12</v>
      </c>
      <c r="AB39" s="122">
        <v>0</v>
      </c>
      <c r="AC39" s="122">
        <v>17</v>
      </c>
      <c r="BB39" s="122">
        <v>1</v>
      </c>
      <c r="BC39" s="122">
        <f>IF(BB39=1,G39,0)</f>
        <v>0</v>
      </c>
      <c r="BD39" s="122">
        <f>IF(BB39=2,G39,0)</f>
        <v>0</v>
      </c>
      <c r="BE39" s="122">
        <f>IF(BB39=3,G39,0)</f>
        <v>0</v>
      </c>
      <c r="BF39" s="122">
        <f>IF(BB39=4,G39,0)</f>
        <v>0</v>
      </c>
      <c r="BG39" s="122">
        <f>IF(BB39=5,G39,0)</f>
        <v>0</v>
      </c>
    </row>
    <row r="40" spans="1:59" ht="12.75">
      <c r="A40" s="147">
        <v>18</v>
      </c>
      <c r="B40" s="148" t="s">
        <v>126</v>
      </c>
      <c r="C40" s="149" t="s">
        <v>127</v>
      </c>
      <c r="D40" s="150" t="s">
        <v>121</v>
      </c>
      <c r="E40" s="151">
        <v>33.4356</v>
      </c>
      <c r="F40" s="151">
        <v>0</v>
      </c>
      <c r="G40" s="152">
        <f>E40*F40</f>
        <v>0</v>
      </c>
      <c r="H40" s="153">
        <v>0</v>
      </c>
      <c r="I40" s="153">
        <f>E40*H40</f>
        <v>0</v>
      </c>
      <c r="J40" s="153">
        <v>0</v>
      </c>
      <c r="K40" s="153">
        <f>E40*J40</f>
        <v>0</v>
      </c>
      <c r="Q40" s="146">
        <v>2</v>
      </c>
      <c r="AA40" s="122">
        <v>12</v>
      </c>
      <c r="AB40" s="122">
        <v>0</v>
      </c>
      <c r="AC40" s="122">
        <v>18</v>
      </c>
      <c r="BB40" s="122">
        <v>1</v>
      </c>
      <c r="BC40" s="122">
        <f>IF(BB40=1,G40,0)</f>
        <v>0</v>
      </c>
      <c r="BD40" s="122">
        <f>IF(BB40=2,G40,0)</f>
        <v>0</v>
      </c>
      <c r="BE40" s="122">
        <f>IF(BB40=3,G40,0)</f>
        <v>0</v>
      </c>
      <c r="BF40" s="122">
        <f>IF(BB40=4,G40,0)</f>
        <v>0</v>
      </c>
      <c r="BG40" s="122">
        <f>IF(BB40=5,G40,0)</f>
        <v>0</v>
      </c>
    </row>
    <row r="41" spans="1:59" ht="12.75">
      <c r="A41" s="161"/>
      <c r="B41" s="162" t="s">
        <v>72</v>
      </c>
      <c r="C41" s="163" t="str">
        <f>CONCATENATE(B36," ",C36)</f>
        <v>97 Bourání komunikací</v>
      </c>
      <c r="D41" s="161"/>
      <c r="E41" s="164"/>
      <c r="F41" s="164"/>
      <c r="G41" s="165">
        <f>SUM(G36:G40)</f>
        <v>0</v>
      </c>
      <c r="H41" s="166"/>
      <c r="I41" s="167">
        <f>SUM(I36:I40)</f>
        <v>0</v>
      </c>
      <c r="J41" s="166"/>
      <c r="K41" s="167">
        <f>SUM(K36:K40)</f>
        <v>0</v>
      </c>
      <c r="Q41" s="146">
        <v>4</v>
      </c>
      <c r="BC41" s="168">
        <f>SUM(BC36:BC40)</f>
        <v>0</v>
      </c>
      <c r="BD41" s="168">
        <f>SUM(BD36:BD40)</f>
        <v>0</v>
      </c>
      <c r="BE41" s="168">
        <f>SUM(BE36:BE40)</f>
        <v>0</v>
      </c>
      <c r="BF41" s="168">
        <f>SUM(BF36:BF40)</f>
        <v>0</v>
      </c>
      <c r="BG41" s="168">
        <f>SUM(BG36:BG40)</f>
        <v>0</v>
      </c>
    </row>
    <row r="42" spans="1:17" ht="12.75">
      <c r="A42" s="139" t="s">
        <v>69</v>
      </c>
      <c r="B42" s="140" t="s">
        <v>128</v>
      </c>
      <c r="C42" s="141" t="s">
        <v>129</v>
      </c>
      <c r="D42" s="142"/>
      <c r="E42" s="143"/>
      <c r="F42" s="143"/>
      <c r="G42" s="144"/>
      <c r="H42" s="145"/>
      <c r="I42" s="145"/>
      <c r="J42" s="145"/>
      <c r="K42" s="145"/>
      <c r="Q42" s="146">
        <v>1</v>
      </c>
    </row>
    <row r="43" spans="1:59" ht="12.75">
      <c r="A43" s="147">
        <v>19</v>
      </c>
      <c r="B43" s="148" t="s">
        <v>130</v>
      </c>
      <c r="C43" s="149" t="s">
        <v>131</v>
      </c>
      <c r="D43" s="150" t="s">
        <v>121</v>
      </c>
      <c r="E43" s="151">
        <v>53.3038</v>
      </c>
      <c r="F43" s="151">
        <v>0</v>
      </c>
      <c r="G43" s="152">
        <f>E43*F43</f>
        <v>0</v>
      </c>
      <c r="H43" s="153">
        <v>0</v>
      </c>
      <c r="I43" s="153">
        <f>E43*H43</f>
        <v>0</v>
      </c>
      <c r="J43" s="153">
        <v>0</v>
      </c>
      <c r="K43" s="153">
        <f>E43*J43</f>
        <v>0</v>
      </c>
      <c r="Q43" s="146">
        <v>2</v>
      </c>
      <c r="AA43" s="122">
        <v>12</v>
      </c>
      <c r="AB43" s="122">
        <v>0</v>
      </c>
      <c r="AC43" s="122">
        <v>19</v>
      </c>
      <c r="BB43" s="122">
        <v>1</v>
      </c>
      <c r="BC43" s="122">
        <f>IF(BB43=1,G43,0)</f>
        <v>0</v>
      </c>
      <c r="BD43" s="122">
        <f>IF(BB43=2,G43,0)</f>
        <v>0</v>
      </c>
      <c r="BE43" s="122">
        <f>IF(BB43=3,G43,0)</f>
        <v>0</v>
      </c>
      <c r="BF43" s="122">
        <f>IF(BB43=4,G43,0)</f>
        <v>0</v>
      </c>
      <c r="BG43" s="122">
        <f>IF(BB43=5,G43,0)</f>
        <v>0</v>
      </c>
    </row>
    <row r="44" spans="1:17" ht="12.75">
      <c r="A44" s="154"/>
      <c r="B44" s="155"/>
      <c r="C44" s="196" t="s">
        <v>132</v>
      </c>
      <c r="D44" s="197"/>
      <c r="E44" s="156">
        <v>53.3038</v>
      </c>
      <c r="F44" s="157"/>
      <c r="G44" s="158"/>
      <c r="H44" s="159"/>
      <c r="I44" s="159"/>
      <c r="J44" s="159"/>
      <c r="K44" s="159"/>
      <c r="M44" s="122" t="s">
        <v>132</v>
      </c>
      <c r="O44" s="160"/>
      <c r="Q44" s="146"/>
    </row>
    <row r="45" spans="1:59" ht="12.75">
      <c r="A45" s="161"/>
      <c r="B45" s="162" t="s">
        <v>72</v>
      </c>
      <c r="C45" s="163" t="str">
        <f>CONCATENATE(B42," ",C42)</f>
        <v>99 Staveništní přesun hmot</v>
      </c>
      <c r="D45" s="161"/>
      <c r="E45" s="164"/>
      <c r="F45" s="164"/>
      <c r="G45" s="165">
        <f>SUM(G42:G44)</f>
        <v>0</v>
      </c>
      <c r="H45" s="166"/>
      <c r="I45" s="167">
        <f>SUM(I42:I44)</f>
        <v>0</v>
      </c>
      <c r="J45" s="166"/>
      <c r="K45" s="167">
        <f>SUM(K42:K44)</f>
        <v>0</v>
      </c>
      <c r="Q45" s="146">
        <v>4</v>
      </c>
      <c r="BC45" s="168">
        <f>SUM(BC42:BC44)</f>
        <v>0</v>
      </c>
      <c r="BD45" s="168">
        <f>SUM(BD42:BD44)</f>
        <v>0</v>
      </c>
      <c r="BE45" s="168">
        <f>SUM(BE42:BE44)</f>
        <v>0</v>
      </c>
      <c r="BF45" s="168">
        <f>SUM(BF42:BF44)</f>
        <v>0</v>
      </c>
      <c r="BG45" s="168">
        <f>SUM(BG42:BG44)</f>
        <v>0</v>
      </c>
    </row>
    <row r="46" spans="1:17" ht="12.75">
      <c r="A46" s="139" t="s">
        <v>69</v>
      </c>
      <c r="B46" s="140" t="s">
        <v>133</v>
      </c>
      <c r="C46" s="141" t="s">
        <v>134</v>
      </c>
      <c r="D46" s="142"/>
      <c r="E46" s="143"/>
      <c r="F46" s="143"/>
      <c r="G46" s="144"/>
      <c r="H46" s="145"/>
      <c r="I46" s="145"/>
      <c r="J46" s="145"/>
      <c r="K46" s="145"/>
      <c r="Q46" s="146">
        <v>1</v>
      </c>
    </row>
    <row r="47" spans="1:59" ht="12.75">
      <c r="A47" s="147">
        <v>20</v>
      </c>
      <c r="B47" s="148" t="s">
        <v>135</v>
      </c>
      <c r="C47" s="149" t="s">
        <v>136</v>
      </c>
      <c r="D47" s="150" t="s">
        <v>81</v>
      </c>
      <c r="E47" s="151">
        <v>22.85</v>
      </c>
      <c r="F47" s="151">
        <v>0</v>
      </c>
      <c r="G47" s="152">
        <f>E47*F47</f>
        <v>0</v>
      </c>
      <c r="H47" s="153">
        <v>0.13325</v>
      </c>
      <c r="I47" s="153">
        <f>E47*H47</f>
        <v>3.0447625000000005</v>
      </c>
      <c r="J47" s="153">
        <v>0</v>
      </c>
      <c r="K47" s="153">
        <f>E47*J47</f>
        <v>0</v>
      </c>
      <c r="Q47" s="146">
        <v>2</v>
      </c>
      <c r="AA47" s="122">
        <v>12</v>
      </c>
      <c r="AB47" s="122">
        <v>0</v>
      </c>
      <c r="AC47" s="122">
        <v>20</v>
      </c>
      <c r="BB47" s="122">
        <v>2</v>
      </c>
      <c r="BC47" s="122">
        <f>IF(BB47=1,G47,0)</f>
        <v>0</v>
      </c>
      <c r="BD47" s="122">
        <f>IF(BB47=2,G47,0)</f>
        <v>0</v>
      </c>
      <c r="BE47" s="122">
        <f>IF(BB47=3,G47,0)</f>
        <v>0</v>
      </c>
      <c r="BF47" s="122">
        <f>IF(BB47=4,G47,0)</f>
        <v>0</v>
      </c>
      <c r="BG47" s="122">
        <f>IF(BB47=5,G47,0)</f>
        <v>0</v>
      </c>
    </row>
    <row r="48" spans="1:59" ht="12.75">
      <c r="A48" s="147">
        <v>21</v>
      </c>
      <c r="B48" s="148" t="s">
        <v>137</v>
      </c>
      <c r="C48" s="149" t="s">
        <v>138</v>
      </c>
      <c r="D48" s="150" t="s">
        <v>81</v>
      </c>
      <c r="E48" s="151">
        <v>23.9925</v>
      </c>
      <c r="F48" s="151">
        <v>0</v>
      </c>
      <c r="G48" s="152">
        <f>E48*F48</f>
        <v>0</v>
      </c>
      <c r="H48" s="153">
        <v>0.109</v>
      </c>
      <c r="I48" s="153">
        <f>E48*H48</f>
        <v>2.6151825</v>
      </c>
      <c r="J48" s="153">
        <v>0</v>
      </c>
      <c r="K48" s="153">
        <f>E48*J48</f>
        <v>0</v>
      </c>
      <c r="Q48" s="146">
        <v>2</v>
      </c>
      <c r="AA48" s="122">
        <v>12</v>
      </c>
      <c r="AB48" s="122">
        <v>1</v>
      </c>
      <c r="AC48" s="122">
        <v>21</v>
      </c>
      <c r="BB48" s="122">
        <v>2</v>
      </c>
      <c r="BC48" s="122">
        <f>IF(BB48=1,G48,0)</f>
        <v>0</v>
      </c>
      <c r="BD48" s="122">
        <f>IF(BB48=2,G48,0)</f>
        <v>0</v>
      </c>
      <c r="BE48" s="122">
        <f>IF(BB48=3,G48,0)</f>
        <v>0</v>
      </c>
      <c r="BF48" s="122">
        <f>IF(BB48=4,G48,0)</f>
        <v>0</v>
      </c>
      <c r="BG48" s="122">
        <f>IF(BB48=5,G48,0)</f>
        <v>0</v>
      </c>
    </row>
    <row r="49" spans="1:17" ht="12.75">
      <c r="A49" s="154"/>
      <c r="B49" s="155"/>
      <c r="C49" s="196" t="s">
        <v>139</v>
      </c>
      <c r="D49" s="197"/>
      <c r="E49" s="156">
        <v>23.9925</v>
      </c>
      <c r="F49" s="157"/>
      <c r="G49" s="158"/>
      <c r="H49" s="159"/>
      <c r="I49" s="159"/>
      <c r="J49" s="159"/>
      <c r="K49" s="159"/>
      <c r="M49" s="122" t="s">
        <v>139</v>
      </c>
      <c r="O49" s="160"/>
      <c r="Q49" s="146"/>
    </row>
    <row r="50" spans="1:59" ht="12.75">
      <c r="A50" s="147">
        <v>22</v>
      </c>
      <c r="B50" s="148" t="s">
        <v>140</v>
      </c>
      <c r="C50" s="149" t="s">
        <v>141</v>
      </c>
      <c r="D50" s="150" t="s">
        <v>121</v>
      </c>
      <c r="E50" s="151">
        <v>5.6599</v>
      </c>
      <c r="F50" s="151">
        <v>0</v>
      </c>
      <c r="G50" s="152">
        <f>E50*F50</f>
        <v>0</v>
      </c>
      <c r="H50" s="153">
        <v>0</v>
      </c>
      <c r="I50" s="153">
        <f>E50*H50</f>
        <v>0</v>
      </c>
      <c r="J50" s="153">
        <v>0</v>
      </c>
      <c r="K50" s="153">
        <f>E50*J50</f>
        <v>0</v>
      </c>
      <c r="Q50" s="146">
        <v>2</v>
      </c>
      <c r="AA50" s="122">
        <v>12</v>
      </c>
      <c r="AB50" s="122">
        <v>0</v>
      </c>
      <c r="AC50" s="122">
        <v>22</v>
      </c>
      <c r="BB50" s="122">
        <v>2</v>
      </c>
      <c r="BC50" s="122">
        <f>IF(BB50=1,G50,0)</f>
        <v>0</v>
      </c>
      <c r="BD50" s="122">
        <f>IF(BB50=2,G50,0)</f>
        <v>0</v>
      </c>
      <c r="BE50" s="122">
        <f>IF(BB50=3,G50,0)</f>
        <v>0</v>
      </c>
      <c r="BF50" s="122">
        <f>IF(BB50=4,G50,0)</f>
        <v>0</v>
      </c>
      <c r="BG50" s="122">
        <f>IF(BB50=5,G50,0)</f>
        <v>0</v>
      </c>
    </row>
    <row r="51" spans="1:59" ht="12.75">
      <c r="A51" s="161"/>
      <c r="B51" s="162" t="s">
        <v>72</v>
      </c>
      <c r="C51" s="163" t="str">
        <f>CONCATENATE(B46," ",C46)</f>
        <v>772 Kamenné  dlažby</v>
      </c>
      <c r="D51" s="161"/>
      <c r="E51" s="164"/>
      <c r="F51" s="164"/>
      <c r="G51" s="165">
        <f>SUM(G46:G50)</f>
        <v>0</v>
      </c>
      <c r="H51" s="166"/>
      <c r="I51" s="167">
        <f>SUM(I46:I50)</f>
        <v>5.6599450000000004</v>
      </c>
      <c r="J51" s="166"/>
      <c r="K51" s="167">
        <f>SUM(K46:K50)</f>
        <v>0</v>
      </c>
      <c r="Q51" s="146">
        <v>4</v>
      </c>
      <c r="BC51" s="168">
        <f>SUM(BC46:BC50)</f>
        <v>0</v>
      </c>
      <c r="BD51" s="168">
        <f>SUM(BD46:BD50)</f>
        <v>0</v>
      </c>
      <c r="BE51" s="168">
        <f>SUM(BE46:BE50)</f>
        <v>0</v>
      </c>
      <c r="BF51" s="168">
        <f>SUM(BF46:BF50)</f>
        <v>0</v>
      </c>
      <c r="BG51" s="168">
        <f>SUM(BG46:BG50)</f>
        <v>0</v>
      </c>
    </row>
    <row r="52" spans="1:17" ht="12.75">
      <c r="A52" s="139" t="s">
        <v>69</v>
      </c>
      <c r="B52" s="140" t="s">
        <v>142</v>
      </c>
      <c r="C52" s="141" t="s">
        <v>143</v>
      </c>
      <c r="D52" s="142"/>
      <c r="E52" s="143"/>
      <c r="F52" s="143"/>
      <c r="G52" s="144"/>
      <c r="H52" s="145"/>
      <c r="I52" s="145"/>
      <c r="J52" s="145"/>
      <c r="K52" s="145"/>
      <c r="Q52" s="146">
        <v>1</v>
      </c>
    </row>
    <row r="53" spans="1:59" ht="25.5">
      <c r="A53" s="147">
        <v>23</v>
      </c>
      <c r="B53" s="148" t="s">
        <v>144</v>
      </c>
      <c r="C53" s="149" t="s">
        <v>145</v>
      </c>
      <c r="D53" s="150" t="s">
        <v>105</v>
      </c>
      <c r="E53" s="151">
        <v>4</v>
      </c>
      <c r="F53" s="151">
        <v>0</v>
      </c>
      <c r="G53" s="152">
        <f>E53*F53</f>
        <v>0</v>
      </c>
      <c r="H53" s="153">
        <v>5.24733</v>
      </c>
      <c r="I53" s="153">
        <f>E53*H53</f>
        <v>20.98932</v>
      </c>
      <c r="J53" s="153">
        <v>0</v>
      </c>
      <c r="K53" s="153">
        <f>E53*J53</f>
        <v>0</v>
      </c>
      <c r="Q53" s="146">
        <v>2</v>
      </c>
      <c r="AA53" s="122">
        <v>12</v>
      </c>
      <c r="AB53" s="122">
        <v>0</v>
      </c>
      <c r="AC53" s="122">
        <v>23</v>
      </c>
      <c r="BB53" s="122">
        <v>4</v>
      </c>
      <c r="BC53" s="122">
        <f>IF(BB53=1,G53,0)</f>
        <v>0</v>
      </c>
      <c r="BD53" s="122">
        <f>IF(BB53=2,G53,0)</f>
        <v>0</v>
      </c>
      <c r="BE53" s="122">
        <f>IF(BB53=3,G53,0)</f>
        <v>0</v>
      </c>
      <c r="BF53" s="122">
        <f>IF(BB53=4,G53,0)</f>
        <v>0</v>
      </c>
      <c r="BG53" s="122">
        <f>IF(BB53=5,G53,0)</f>
        <v>0</v>
      </c>
    </row>
    <row r="54" spans="1:59" ht="12.75">
      <c r="A54" s="161"/>
      <c r="B54" s="162" t="s">
        <v>72</v>
      </c>
      <c r="C54" s="163" t="str">
        <f>CONCATENATE(B52," ",C52)</f>
        <v>M21 Elektromontáže</v>
      </c>
      <c r="D54" s="161"/>
      <c r="E54" s="164"/>
      <c r="F54" s="164"/>
      <c r="G54" s="165">
        <f>SUM(G52:G53)</f>
        <v>0</v>
      </c>
      <c r="H54" s="166"/>
      <c r="I54" s="167">
        <f>SUM(I52:I53)</f>
        <v>20.98932</v>
      </c>
      <c r="J54" s="166"/>
      <c r="K54" s="167">
        <f>SUM(K52:K53)</f>
        <v>0</v>
      </c>
      <c r="Q54" s="146">
        <v>4</v>
      </c>
      <c r="BC54" s="168">
        <f>SUM(BC52:BC53)</f>
        <v>0</v>
      </c>
      <c r="BD54" s="168">
        <f>SUM(BD52:BD53)</f>
        <v>0</v>
      </c>
      <c r="BE54" s="168">
        <f>SUM(BE52:BE53)</f>
        <v>0</v>
      </c>
      <c r="BF54" s="168">
        <f>SUM(BF52:BF53)</f>
        <v>0</v>
      </c>
      <c r="BG54" s="168">
        <f>SUM(BG52:BG53)</f>
        <v>0</v>
      </c>
    </row>
    <row r="55" ht="12.75">
      <c r="E55" s="122"/>
    </row>
    <row r="56" ht="12.75">
      <c r="E56" s="122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spans="1:7" ht="12.75">
      <c r="A78" s="169"/>
      <c r="B78" s="169"/>
      <c r="C78" s="169"/>
      <c r="D78" s="169"/>
      <c r="E78" s="169"/>
      <c r="F78" s="169"/>
      <c r="G78" s="169"/>
    </row>
    <row r="79" spans="1:7" ht="12.75">
      <c r="A79" s="169"/>
      <c r="B79" s="169"/>
      <c r="C79" s="169"/>
      <c r="D79" s="169"/>
      <c r="E79" s="169"/>
      <c r="F79" s="169"/>
      <c r="G79" s="169"/>
    </row>
    <row r="80" spans="1:7" ht="12.75">
      <c r="A80" s="169"/>
      <c r="B80" s="169"/>
      <c r="C80" s="169"/>
      <c r="D80" s="169"/>
      <c r="E80" s="169"/>
      <c r="F80" s="169"/>
      <c r="G80" s="169"/>
    </row>
    <row r="81" spans="1:7" ht="12.75">
      <c r="A81" s="169"/>
      <c r="B81" s="169"/>
      <c r="C81" s="169"/>
      <c r="D81" s="169"/>
      <c r="E81" s="169"/>
      <c r="F81" s="169"/>
      <c r="G81" s="169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spans="1:2" ht="12.75">
      <c r="A107" s="170"/>
      <c r="B107" s="170"/>
    </row>
    <row r="108" spans="1:7" ht="12.75">
      <c r="A108" s="169"/>
      <c r="B108" s="169"/>
      <c r="C108" s="172"/>
      <c r="D108" s="172"/>
      <c r="E108" s="173"/>
      <c r="F108" s="172"/>
      <c r="G108" s="174"/>
    </row>
    <row r="109" spans="1:7" ht="12.75">
      <c r="A109" s="175"/>
      <c r="B109" s="175"/>
      <c r="C109" s="169"/>
      <c r="D109" s="169"/>
      <c r="E109" s="176"/>
      <c r="F109" s="169"/>
      <c r="G109" s="169"/>
    </row>
    <row r="110" spans="1:7" ht="12.75">
      <c r="A110" s="169"/>
      <c r="B110" s="169"/>
      <c r="C110" s="169"/>
      <c r="D110" s="169"/>
      <c r="E110" s="176"/>
      <c r="F110" s="169"/>
      <c r="G110" s="169"/>
    </row>
    <row r="111" spans="1:7" ht="12.75">
      <c r="A111" s="169"/>
      <c r="B111" s="169"/>
      <c r="C111" s="169"/>
      <c r="D111" s="169"/>
      <c r="E111" s="176"/>
      <c r="F111" s="169"/>
      <c r="G111" s="169"/>
    </row>
    <row r="112" spans="1:7" ht="12.75">
      <c r="A112" s="169"/>
      <c r="B112" s="169"/>
      <c r="C112" s="169"/>
      <c r="D112" s="169"/>
      <c r="E112" s="176"/>
      <c r="F112" s="169"/>
      <c r="G112" s="169"/>
    </row>
    <row r="113" spans="1:7" ht="12.75">
      <c r="A113" s="169"/>
      <c r="B113" s="169"/>
      <c r="C113" s="169"/>
      <c r="D113" s="169"/>
      <c r="E113" s="176"/>
      <c r="F113" s="169"/>
      <c r="G113" s="169"/>
    </row>
    <row r="114" spans="1:7" ht="12.75">
      <c r="A114" s="169"/>
      <c r="B114" s="169"/>
      <c r="C114" s="169"/>
      <c r="D114" s="169"/>
      <c r="E114" s="176"/>
      <c r="F114" s="169"/>
      <c r="G114" s="169"/>
    </row>
    <row r="115" spans="1:7" ht="12.75">
      <c r="A115" s="169"/>
      <c r="B115" s="169"/>
      <c r="C115" s="169"/>
      <c r="D115" s="169"/>
      <c r="E115" s="176"/>
      <c r="F115" s="169"/>
      <c r="G115" s="169"/>
    </row>
    <row r="116" spans="1:7" ht="12.75">
      <c r="A116" s="169"/>
      <c r="B116" s="169"/>
      <c r="C116" s="169"/>
      <c r="D116" s="169"/>
      <c r="E116" s="176"/>
      <c r="F116" s="169"/>
      <c r="G116" s="169"/>
    </row>
    <row r="117" spans="1:7" ht="12.75">
      <c r="A117" s="169"/>
      <c r="B117" s="169"/>
      <c r="C117" s="169"/>
      <c r="D117" s="169"/>
      <c r="E117" s="176"/>
      <c r="F117" s="169"/>
      <c r="G117" s="169"/>
    </row>
    <row r="118" spans="1:7" ht="12.75">
      <c r="A118" s="169"/>
      <c r="B118" s="169"/>
      <c r="C118" s="169"/>
      <c r="D118" s="169"/>
      <c r="E118" s="176"/>
      <c r="F118" s="169"/>
      <c r="G118" s="169"/>
    </row>
    <row r="119" spans="1:7" ht="12.75">
      <c r="A119" s="169"/>
      <c r="B119" s="169"/>
      <c r="C119" s="169"/>
      <c r="D119" s="169"/>
      <c r="E119" s="176"/>
      <c r="F119" s="169"/>
      <c r="G119" s="169"/>
    </row>
    <row r="120" spans="1:7" ht="12.75">
      <c r="A120" s="169"/>
      <c r="B120" s="169"/>
      <c r="C120" s="169"/>
      <c r="D120" s="169"/>
      <c r="E120" s="176"/>
      <c r="F120" s="169"/>
      <c r="G120" s="169"/>
    </row>
    <row r="121" spans="1:7" ht="12.75">
      <c r="A121" s="169"/>
      <c r="B121" s="169"/>
      <c r="C121" s="169"/>
      <c r="D121" s="169"/>
      <c r="E121" s="176"/>
      <c r="F121" s="169"/>
      <c r="G121" s="169"/>
    </row>
  </sheetData>
  <sheetProtection/>
  <mergeCells count="15">
    <mergeCell ref="C49:D49"/>
    <mergeCell ref="C44:D44"/>
    <mergeCell ref="C27:D27"/>
    <mergeCell ref="C30:D30"/>
    <mergeCell ref="C17:D17"/>
    <mergeCell ref="C22:D22"/>
    <mergeCell ref="C23:D23"/>
    <mergeCell ref="C13:D13"/>
    <mergeCell ref="C15:D15"/>
    <mergeCell ref="A1:I1"/>
    <mergeCell ref="A3:B3"/>
    <mergeCell ref="A4:B4"/>
    <mergeCell ref="G4:I4"/>
    <mergeCell ref="C9:D9"/>
    <mergeCell ref="C11:D11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Štěpánek</dc:creator>
  <cp:keywords/>
  <dc:description/>
  <cp:lastModifiedBy>Iva Hojzanová</cp:lastModifiedBy>
  <cp:lastPrinted>2015-09-17T12:02:06Z</cp:lastPrinted>
  <dcterms:created xsi:type="dcterms:W3CDTF">2015-09-10T13:05:34Z</dcterms:created>
  <dcterms:modified xsi:type="dcterms:W3CDTF">2015-09-23T05:58:30Z</dcterms:modified>
  <cp:category/>
  <cp:version/>
  <cp:contentType/>
  <cp:contentStatus/>
</cp:coreProperties>
</file>